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chrisallyn/Desktop/Lake Study/"/>
    </mc:Choice>
  </mc:AlternateContent>
  <xr:revisionPtr revIDLastSave="0" documentId="13_ncr:1_{273A7D93-7E24-E741-937A-854AFA16217E}" xr6:coauthVersionLast="47" xr6:coauthVersionMax="47" xr10:uidLastSave="{00000000-0000-0000-0000-000000000000}"/>
  <bookViews>
    <workbookView xWindow="0" yWindow="500" windowWidth="22180" windowHeight="17500" xr2:uid="{00000000-000D-0000-FFFF-FFFF00000000}"/>
  </bookViews>
  <sheets>
    <sheet name="Phytoplankt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2" l="1"/>
  <c r="P48" i="2"/>
  <c r="O48" i="2"/>
  <c r="N48" i="2"/>
  <c r="L48" i="2"/>
  <c r="K48" i="2"/>
  <c r="H48" i="2"/>
  <c r="G48" i="2"/>
  <c r="F48" i="2"/>
  <c r="E48" i="2"/>
  <c r="B48" i="2"/>
  <c r="Q47" i="2"/>
  <c r="P47" i="2"/>
  <c r="N46" i="2"/>
  <c r="L46" i="2"/>
  <c r="K46" i="2"/>
  <c r="G46" i="2"/>
  <c r="F46" i="2"/>
  <c r="E46" i="2"/>
  <c r="B46" i="2"/>
</calcChain>
</file>

<file path=xl/sharedStrings.xml><?xml version="1.0" encoding="utf-8"?>
<sst xmlns="http://schemas.openxmlformats.org/spreadsheetml/2006/main" count="23" uniqueCount="15">
  <si>
    <t>Phytoplankton</t>
  </si>
  <si>
    <t>Inlet Station</t>
  </si>
  <si>
    <t>Lake Station</t>
  </si>
  <si>
    <r>
      <rPr>
        <sz val="10"/>
        <color indexed="8"/>
        <rFont val="Times New Roman"/>
      </rPr>
      <t>Date</t>
    </r>
  </si>
  <si>
    <r>
      <rPr>
        <b/>
        <sz val="10"/>
        <color indexed="8"/>
        <rFont val="Times New Roman"/>
      </rPr>
      <t>Diatoms</t>
    </r>
  </si>
  <si>
    <r>
      <rPr>
        <b/>
        <sz val="10"/>
        <color indexed="8"/>
        <rFont val="Times New Roman"/>
      </rPr>
      <t>Golden Algae</t>
    </r>
  </si>
  <si>
    <r>
      <rPr>
        <b/>
        <sz val="10"/>
        <color indexed="8"/>
        <rFont val="Times New Roman"/>
      </rPr>
      <t>Protozoa</t>
    </r>
  </si>
  <si>
    <r>
      <rPr>
        <b/>
        <sz val="10"/>
        <color indexed="8"/>
        <rFont val="Times New Roman"/>
      </rPr>
      <t>Green Algae</t>
    </r>
  </si>
  <si>
    <r>
      <rPr>
        <b/>
        <sz val="10"/>
        <color indexed="8"/>
        <rFont val="Times New Roman"/>
      </rPr>
      <t>Blue-green Algae</t>
    </r>
  </si>
  <si>
    <r>
      <rPr>
        <b/>
        <sz val="10"/>
        <color indexed="8"/>
        <rFont val="Times New Roman"/>
      </rPr>
      <t>Dinoflagellates</t>
    </r>
  </si>
  <si>
    <r>
      <rPr>
        <b/>
        <sz val="10"/>
        <color indexed="8"/>
        <rFont val="Times New Roman"/>
      </rPr>
      <t>Euglenoids</t>
    </r>
  </si>
  <si>
    <r>
      <rPr>
        <b/>
        <sz val="10"/>
        <color indexed="11"/>
        <rFont val="Times New Roman"/>
      </rPr>
      <t>Total Orgs / mL</t>
    </r>
  </si>
  <si>
    <r>
      <rPr>
        <b/>
        <sz val="10"/>
        <color indexed="11"/>
        <rFont val="Times New Roman"/>
      </rPr>
      <t>Total Orgs. / mL</t>
    </r>
  </si>
  <si>
    <r>
      <rPr>
        <b/>
        <sz val="10"/>
        <color indexed="8"/>
        <rFont val="Times New Roman"/>
      </rPr>
      <t>4/20/21</t>
    </r>
  </si>
  <si>
    <r>
      <rPr>
        <b/>
        <sz val="10"/>
        <color indexed="8"/>
        <rFont val="Times New Roman"/>
      </rPr>
      <t>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</si>
</sst>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d/m/yy"/>
    <numFmt numFmtId="166" formatCode="m/d/yyyy"/>
    <numFmt numFmtId="167" formatCode="d/m/yyyy"/>
  </numFmts>
  <fonts count="13" x14ac:knownFonts="1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Times New Roman"/>
    </font>
    <font>
      <b/>
      <sz val="10"/>
      <color indexed="8"/>
      <name val="Times New Roman"/>
    </font>
    <font>
      <b/>
      <sz val="10"/>
      <color indexed="11"/>
      <name val="Times New Roman"/>
    </font>
    <font>
      <b/>
      <sz val="10"/>
      <color indexed="8"/>
      <name val="Helvetica Neue"/>
    </font>
    <font>
      <sz val="11"/>
      <color indexed="8"/>
      <name val="Calibri"/>
    </font>
    <font>
      <b/>
      <sz val="10"/>
      <color indexed="13"/>
      <name val="Times New Roman"/>
    </font>
    <font>
      <sz val="10"/>
      <color indexed="8"/>
      <name val="Times New Roman"/>
    </font>
    <font>
      <sz val="10"/>
      <color indexed="8"/>
      <name val="Tahoma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167" fontId="11" fillId="5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006FC0"/>
      <rgbColor rgb="FF3F3F3F"/>
      <rgbColor rgb="FFFFFFFF"/>
      <rgbColor rgb="FF76923B"/>
      <rgbColor rgb="FF538DD3"/>
      <rgbColor rgb="FFC00000"/>
      <rgbColor rgb="FFFFFF99"/>
      <rgbColor rgb="FFB8B8B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showGridLines="0" tabSelected="1" workbookViewId="0">
      <pane ySplit="3" topLeftCell="A4" activePane="bottomLeft" state="frozen"/>
      <selection pane="bottomLeft" activeCell="G67" sqref="G67"/>
    </sheetView>
  </sheetViews>
  <sheetFormatPr baseColWidth="10" defaultColWidth="16.33203125" defaultRowHeight="20" customHeight="1" x14ac:dyDescent="0.15"/>
  <cols>
    <col min="1" max="1" width="12.6640625" style="1" customWidth="1"/>
    <col min="2" max="2" width="8" style="1" customWidth="1"/>
    <col min="3" max="3" width="8.83203125" style="1" customWidth="1"/>
    <col min="4" max="5" width="8.6640625" style="1" customWidth="1"/>
    <col min="6" max="6" width="10.5" style="1" customWidth="1"/>
    <col min="7" max="7" width="14.83203125" style="1" customWidth="1"/>
    <col min="8" max="8" width="10.5" style="1" customWidth="1"/>
    <col min="9" max="9" width="11.1640625" style="1" customWidth="1"/>
    <col min="10" max="10" width="12.1640625" style="1" customWidth="1"/>
    <col min="11" max="13" width="11.1640625" style="1" customWidth="1"/>
    <col min="14" max="14" width="9" style="1" customWidth="1"/>
    <col min="15" max="15" width="11.1640625" style="1" customWidth="1"/>
    <col min="16" max="16" width="12.83203125" style="1" customWidth="1"/>
    <col min="17" max="18" width="11.1640625" style="1" customWidth="1"/>
    <col min="19" max="19" width="16.33203125" style="1" customWidth="1"/>
    <col min="20" max="16384" width="16.33203125" style="1"/>
  </cols>
  <sheetData>
    <row r="1" spans="1:18" ht="27.75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x14ac:dyDescent="0.15">
      <c r="A2" s="2"/>
      <c r="B2" s="55" t="s">
        <v>1</v>
      </c>
      <c r="C2" s="56"/>
      <c r="D2" s="56"/>
      <c r="E2" s="56"/>
      <c r="F2" s="56"/>
      <c r="G2" s="56"/>
      <c r="H2" s="56"/>
      <c r="I2" s="56"/>
      <c r="J2" s="2"/>
      <c r="K2" s="55" t="s">
        <v>2</v>
      </c>
      <c r="L2" s="56"/>
      <c r="M2" s="56"/>
      <c r="N2" s="56"/>
      <c r="O2" s="56"/>
      <c r="P2" s="56"/>
      <c r="Q2" s="56"/>
      <c r="R2" s="56"/>
    </row>
    <row r="3" spans="1:18" ht="24.5" customHeight="1" x14ac:dyDescent="0.15">
      <c r="A3" s="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5" t="s">
        <v>11</v>
      </c>
      <c r="J3" s="6" t="s">
        <v>3</v>
      </c>
      <c r="K3" s="7" t="s">
        <v>4</v>
      </c>
      <c r="L3" s="7" t="s">
        <v>5</v>
      </c>
      <c r="M3" s="7" t="s">
        <v>6</v>
      </c>
      <c r="N3" s="3" t="s">
        <v>7</v>
      </c>
      <c r="O3" s="3" t="s">
        <v>8</v>
      </c>
      <c r="P3" s="7" t="s">
        <v>9</v>
      </c>
      <c r="Q3" s="7" t="s">
        <v>10</v>
      </c>
      <c r="R3" s="5" t="s">
        <v>12</v>
      </c>
    </row>
    <row r="4" spans="1:18" ht="16" customHeight="1" x14ac:dyDescent="0.15">
      <c r="A4" s="8">
        <v>44306</v>
      </c>
      <c r="B4" s="9">
        <v>0.80500000000000005</v>
      </c>
      <c r="C4" s="10">
        <v>0.17100000000000001</v>
      </c>
      <c r="D4" s="11"/>
      <c r="E4" s="10">
        <v>2.4E-2</v>
      </c>
      <c r="F4" s="11"/>
      <c r="G4" s="11"/>
      <c r="H4" s="11"/>
      <c r="I4" s="12">
        <v>410</v>
      </c>
      <c r="J4" s="13" t="s">
        <v>13</v>
      </c>
      <c r="K4" s="9">
        <v>0.68600000000000005</v>
      </c>
      <c r="L4" s="10">
        <v>0.19600000000000001</v>
      </c>
      <c r="M4" s="11"/>
      <c r="N4" s="10">
        <v>9.8000000000000004E-2</v>
      </c>
      <c r="O4" s="10">
        <v>0.02</v>
      </c>
      <c r="P4" s="11"/>
      <c r="Q4" s="11"/>
      <c r="R4" s="12">
        <v>510</v>
      </c>
    </row>
    <row r="5" spans="1:18" ht="16" customHeight="1" x14ac:dyDescent="0.15">
      <c r="A5" s="14">
        <v>44261</v>
      </c>
      <c r="B5" s="9">
        <v>0.38200000000000001</v>
      </c>
      <c r="C5" s="10">
        <v>0.35299999999999998</v>
      </c>
      <c r="D5" s="11"/>
      <c r="E5" s="10">
        <v>0.26500000000000001</v>
      </c>
      <c r="F5" s="11"/>
      <c r="G5" s="11"/>
      <c r="H5" s="11"/>
      <c r="I5" s="12">
        <v>340</v>
      </c>
      <c r="J5" s="14">
        <v>44261</v>
      </c>
      <c r="K5" s="10">
        <v>6.3E-2</v>
      </c>
      <c r="L5" s="9">
        <v>0.746</v>
      </c>
      <c r="M5" s="11"/>
      <c r="N5" s="10">
        <v>7.9000000000000001E-2</v>
      </c>
      <c r="O5" s="10">
        <v>3.2000000000000001E-2</v>
      </c>
      <c r="P5" s="10">
        <v>0.04</v>
      </c>
      <c r="Q5" s="11"/>
      <c r="R5" s="12">
        <v>630</v>
      </c>
    </row>
    <row r="6" spans="1:18" ht="16" customHeight="1" x14ac:dyDescent="0.15">
      <c r="A6" s="15">
        <v>44433</v>
      </c>
      <c r="B6" s="10">
        <v>0.27800000000000002</v>
      </c>
      <c r="C6" s="10">
        <v>8.8999999999999996E-2</v>
      </c>
      <c r="D6" s="11"/>
      <c r="E6" s="9">
        <v>0.57799999999999996</v>
      </c>
      <c r="F6" s="11"/>
      <c r="G6" s="10">
        <v>4.3999999999999997E-2</v>
      </c>
      <c r="H6" s="10">
        <v>1.0999999999999999E-2</v>
      </c>
      <c r="I6" s="12">
        <v>900</v>
      </c>
      <c r="J6" s="15">
        <v>44433</v>
      </c>
      <c r="K6" s="10">
        <v>8.5999999999999993E-2</v>
      </c>
      <c r="L6" s="11"/>
      <c r="M6" s="11"/>
      <c r="N6" s="10">
        <v>0.114</v>
      </c>
      <c r="O6" s="11"/>
      <c r="P6" s="9">
        <v>0.8</v>
      </c>
      <c r="Q6" s="11"/>
      <c r="R6" s="12">
        <v>2100</v>
      </c>
    </row>
    <row r="7" spans="1:18" ht="13.5" customHeight="1" x14ac:dyDescent="0.15">
      <c r="A7" s="16"/>
      <c r="B7" s="17"/>
      <c r="C7" s="17"/>
      <c r="D7" s="17"/>
      <c r="E7" s="17"/>
      <c r="F7" s="17"/>
      <c r="G7" s="17"/>
      <c r="H7" s="17"/>
      <c r="I7" s="18"/>
      <c r="J7" s="16"/>
      <c r="K7" s="17"/>
      <c r="L7" s="17"/>
      <c r="M7" s="17"/>
      <c r="N7" s="17"/>
      <c r="O7" s="17"/>
      <c r="P7" s="17"/>
      <c r="Q7" s="17"/>
      <c r="R7" s="18"/>
    </row>
    <row r="8" spans="1:18" ht="16" customHeight="1" x14ac:dyDescent="0.15">
      <c r="A8" s="8">
        <v>43937</v>
      </c>
      <c r="B8" s="19">
        <v>0.20799999999999999</v>
      </c>
      <c r="C8" s="9">
        <v>0.79200000000000004</v>
      </c>
      <c r="D8" s="11"/>
      <c r="E8" s="11"/>
      <c r="F8" s="11"/>
      <c r="G8" s="11"/>
      <c r="H8" s="11"/>
      <c r="I8" s="12">
        <v>240</v>
      </c>
      <c r="J8" s="8">
        <v>43937</v>
      </c>
      <c r="K8" s="19">
        <v>7.2999999999999995E-2</v>
      </c>
      <c r="L8" s="9">
        <v>0.91700000000000004</v>
      </c>
      <c r="M8" s="11"/>
      <c r="N8" s="19">
        <v>0.01</v>
      </c>
      <c r="O8" s="11"/>
      <c r="P8" s="11"/>
      <c r="Q8" s="11"/>
      <c r="R8" s="12">
        <v>1090</v>
      </c>
    </row>
    <row r="9" spans="1:18" ht="16" customHeight="1" x14ac:dyDescent="0.15">
      <c r="A9" s="20">
        <v>44005</v>
      </c>
      <c r="B9" s="19">
        <v>8.0000000000000002E-3</v>
      </c>
      <c r="C9" s="19">
        <v>5.0000000000000001E-3</v>
      </c>
      <c r="D9" s="19">
        <v>3.0000000000000001E-3</v>
      </c>
      <c r="E9" s="9">
        <v>0.94899999999999995</v>
      </c>
      <c r="F9" s="11"/>
      <c r="G9" s="19">
        <v>3.5000000000000003E-2</v>
      </c>
      <c r="H9" s="11"/>
      <c r="I9" s="12">
        <v>3700</v>
      </c>
      <c r="J9" s="20">
        <v>44005</v>
      </c>
      <c r="K9" s="11"/>
      <c r="L9" s="19">
        <v>6.0000000000000001E-3</v>
      </c>
      <c r="M9" s="21">
        <v>2.5000000000000001E-3</v>
      </c>
      <c r="N9" s="9">
        <v>0.94899999999999995</v>
      </c>
      <c r="O9" s="21">
        <v>2.5000000000000001E-3</v>
      </c>
      <c r="P9" s="19">
        <v>0.04</v>
      </c>
      <c r="Q9" s="11"/>
      <c r="R9" s="12">
        <v>4740</v>
      </c>
    </row>
    <row r="10" spans="1:18" ht="16" customHeight="1" x14ac:dyDescent="0.15">
      <c r="A10" s="15">
        <v>44067</v>
      </c>
      <c r="B10" s="11"/>
      <c r="C10" s="19">
        <v>6.0000000000000001E-3</v>
      </c>
      <c r="D10" s="11"/>
      <c r="E10" s="19">
        <v>5.8999999999999997E-2</v>
      </c>
      <c r="F10" s="9">
        <v>0.92400000000000004</v>
      </c>
      <c r="G10" s="19">
        <v>1.0999999999999999E-2</v>
      </c>
      <c r="H10" s="11"/>
      <c r="I10" s="12">
        <v>1700</v>
      </c>
      <c r="J10" s="15">
        <v>44067</v>
      </c>
      <c r="K10" s="11"/>
      <c r="L10" s="11"/>
      <c r="M10" s="11"/>
      <c r="N10" s="19">
        <v>4.5999999999999999E-2</v>
      </c>
      <c r="O10" s="9">
        <v>0.872</v>
      </c>
      <c r="P10" s="19">
        <v>8.2000000000000003E-2</v>
      </c>
      <c r="Q10" s="11"/>
      <c r="R10" s="12">
        <v>2190</v>
      </c>
    </row>
    <row r="11" spans="1:18" ht="13.5" customHeight="1" x14ac:dyDescent="0.15">
      <c r="A11" s="16"/>
      <c r="B11" s="17"/>
      <c r="C11" s="17"/>
      <c r="D11" s="17"/>
      <c r="E11" s="17"/>
      <c r="F11" s="17"/>
      <c r="G11" s="17"/>
      <c r="H11" s="17"/>
      <c r="I11" s="18"/>
      <c r="J11" s="16"/>
      <c r="K11" s="17"/>
      <c r="L11" s="17"/>
      <c r="M11" s="17"/>
      <c r="N11" s="17"/>
      <c r="O11" s="17"/>
      <c r="P11" s="17"/>
      <c r="Q11" s="17"/>
      <c r="R11" s="18"/>
    </row>
    <row r="12" spans="1:18" ht="16" customHeight="1" x14ac:dyDescent="0.15">
      <c r="A12" s="8">
        <v>43573</v>
      </c>
      <c r="B12" s="9">
        <v>1</v>
      </c>
      <c r="C12" s="11"/>
      <c r="D12" s="11"/>
      <c r="E12" s="11"/>
      <c r="F12" s="11"/>
      <c r="G12" s="11"/>
      <c r="H12" s="11"/>
      <c r="I12" s="12">
        <v>100</v>
      </c>
      <c r="J12" s="8">
        <v>43573</v>
      </c>
      <c r="K12" s="9">
        <v>0.96199999999999997</v>
      </c>
      <c r="L12" s="11"/>
      <c r="M12" s="11"/>
      <c r="N12" s="19">
        <v>3.7999999999999999E-2</v>
      </c>
      <c r="O12" s="11"/>
      <c r="P12" s="11"/>
      <c r="Q12" s="11"/>
      <c r="R12" s="12">
        <v>260</v>
      </c>
    </row>
    <row r="13" spans="1:18" ht="16" customHeight="1" x14ac:dyDescent="0.15">
      <c r="A13" s="14">
        <v>43561</v>
      </c>
      <c r="B13" s="19">
        <v>0.182</v>
      </c>
      <c r="C13" s="19">
        <v>0.49099999999999999</v>
      </c>
      <c r="D13" s="11"/>
      <c r="E13" s="11"/>
      <c r="F13" s="11"/>
      <c r="G13" s="19">
        <v>0.309</v>
      </c>
      <c r="H13" s="19">
        <v>1.7999999999999999E-2</v>
      </c>
      <c r="I13" s="12">
        <v>550</v>
      </c>
      <c r="J13" s="14">
        <v>43561</v>
      </c>
      <c r="K13" s="11"/>
      <c r="L13" s="11"/>
      <c r="M13" s="11"/>
      <c r="N13" s="11"/>
      <c r="O13" s="11"/>
      <c r="P13" s="11"/>
      <c r="Q13" s="11"/>
      <c r="R13" s="3" t="s">
        <v>14</v>
      </c>
    </row>
    <row r="14" spans="1:18" ht="16" customHeight="1" x14ac:dyDescent="0.15">
      <c r="A14" s="22">
        <v>43685</v>
      </c>
      <c r="B14" s="19">
        <v>0.111</v>
      </c>
      <c r="C14" s="11"/>
      <c r="D14" s="11"/>
      <c r="E14" s="19">
        <v>0.24099999999999999</v>
      </c>
      <c r="F14" s="11"/>
      <c r="G14" s="9">
        <v>0.64800000000000002</v>
      </c>
      <c r="H14" s="11"/>
      <c r="I14" s="12">
        <v>540</v>
      </c>
      <c r="J14" s="22">
        <v>43685</v>
      </c>
      <c r="K14" s="19">
        <v>0.22500000000000001</v>
      </c>
      <c r="L14" s="11"/>
      <c r="M14" s="11"/>
      <c r="N14" s="9">
        <v>0.4</v>
      </c>
      <c r="O14" s="19">
        <v>0.125</v>
      </c>
      <c r="P14" s="19">
        <v>0.25</v>
      </c>
      <c r="Q14" s="11"/>
      <c r="R14" s="12">
        <v>400</v>
      </c>
    </row>
    <row r="15" spans="1:18" ht="13.5" customHeight="1" x14ac:dyDescent="0.15">
      <c r="A15" s="16"/>
      <c r="B15" s="17"/>
      <c r="C15" s="17"/>
      <c r="D15" s="17"/>
      <c r="E15" s="17"/>
      <c r="F15" s="17"/>
      <c r="G15" s="17"/>
      <c r="H15" s="17"/>
      <c r="I15" s="18"/>
      <c r="J15" s="16"/>
      <c r="K15" s="17"/>
      <c r="L15" s="17"/>
      <c r="M15" s="17"/>
      <c r="N15" s="17"/>
      <c r="O15" s="17"/>
      <c r="P15" s="17"/>
      <c r="Q15" s="17"/>
      <c r="R15" s="18"/>
    </row>
    <row r="16" spans="1:18" ht="16" customHeight="1" x14ac:dyDescent="0.15">
      <c r="A16" s="8">
        <v>43213</v>
      </c>
      <c r="B16" s="9">
        <v>0.98799999999999999</v>
      </c>
      <c r="C16" s="19">
        <v>1.2E-2</v>
      </c>
      <c r="D16" s="11"/>
      <c r="E16" s="11"/>
      <c r="F16" s="11"/>
      <c r="G16" s="11"/>
      <c r="H16" s="11"/>
      <c r="I16" s="12">
        <v>840</v>
      </c>
      <c r="J16" s="8">
        <v>43213</v>
      </c>
      <c r="K16" s="9">
        <v>0.99399999999999999</v>
      </c>
      <c r="L16" s="11"/>
      <c r="M16" s="11"/>
      <c r="N16" s="19">
        <v>6.0000000000000001E-3</v>
      </c>
      <c r="O16" s="11"/>
      <c r="P16" s="11"/>
      <c r="Q16" s="11"/>
      <c r="R16" s="12">
        <v>1560</v>
      </c>
    </row>
    <row r="17" spans="1:18" ht="16" customHeight="1" x14ac:dyDescent="0.15">
      <c r="A17" s="20">
        <v>43277</v>
      </c>
      <c r="B17" s="19">
        <v>6.2E-2</v>
      </c>
      <c r="C17" s="11"/>
      <c r="D17" s="11"/>
      <c r="E17" s="19">
        <v>3.0000000000000001E-3</v>
      </c>
      <c r="F17" s="9">
        <v>0.92900000000000005</v>
      </c>
      <c r="G17" s="19">
        <v>6.0000000000000001E-3</v>
      </c>
      <c r="H17" s="11"/>
      <c r="I17" s="12">
        <v>3240</v>
      </c>
      <c r="J17" s="23">
        <v>43277</v>
      </c>
      <c r="K17" s="19">
        <v>2.3E-2</v>
      </c>
      <c r="L17" s="11"/>
      <c r="M17" s="11"/>
      <c r="N17" s="11"/>
      <c r="O17" s="9">
        <v>0.96299999999999997</v>
      </c>
      <c r="P17" s="11"/>
      <c r="Q17" s="19">
        <v>1.4E-2</v>
      </c>
      <c r="R17" s="24">
        <v>2150</v>
      </c>
    </row>
    <row r="18" spans="1:18" ht="16" customHeight="1" x14ac:dyDescent="0.15">
      <c r="A18" s="15">
        <v>43333</v>
      </c>
      <c r="B18" s="19">
        <v>7.1999999999999995E-2</v>
      </c>
      <c r="C18" s="19">
        <v>0.125</v>
      </c>
      <c r="D18" s="11"/>
      <c r="E18" s="9">
        <v>0.75900000000000001</v>
      </c>
      <c r="F18" s="11"/>
      <c r="G18" s="19">
        <v>2.5999999999999999E-2</v>
      </c>
      <c r="H18" s="19">
        <v>1.7999999999999999E-2</v>
      </c>
      <c r="I18" s="12">
        <v>1120</v>
      </c>
      <c r="J18" s="15">
        <v>43333</v>
      </c>
      <c r="K18" s="19">
        <v>1.4999999999999999E-2</v>
      </c>
      <c r="L18" s="19">
        <v>9.4E-2</v>
      </c>
      <c r="M18" s="11"/>
      <c r="N18" s="19">
        <v>0.81899999999999995</v>
      </c>
      <c r="O18" s="19">
        <v>7.0000000000000001E-3</v>
      </c>
      <c r="P18" s="19">
        <v>6.5000000000000002E-2</v>
      </c>
      <c r="Q18" s="11"/>
      <c r="R18" s="24">
        <v>1930</v>
      </c>
    </row>
    <row r="19" spans="1:18" ht="13.5" customHeight="1" x14ac:dyDescent="0.15">
      <c r="A19" s="16"/>
      <c r="B19" s="17"/>
      <c r="C19" s="17"/>
      <c r="D19" s="17"/>
      <c r="E19" s="17"/>
      <c r="F19" s="17"/>
      <c r="G19" s="17"/>
      <c r="H19" s="17"/>
      <c r="I19" s="18"/>
      <c r="J19" s="16"/>
      <c r="K19" s="17"/>
      <c r="L19" s="17"/>
      <c r="M19" s="17"/>
      <c r="N19" s="17"/>
      <c r="O19" s="17"/>
      <c r="P19" s="17"/>
      <c r="Q19" s="17"/>
      <c r="R19" s="18"/>
    </row>
    <row r="20" spans="1:18" ht="16" customHeight="1" x14ac:dyDescent="0.15">
      <c r="A20" s="25">
        <v>42830</v>
      </c>
      <c r="B20" s="19">
        <v>0.63600000000000001</v>
      </c>
      <c r="C20" s="19">
        <v>0.182</v>
      </c>
      <c r="D20" s="19">
        <v>0.182</v>
      </c>
      <c r="E20" s="11"/>
      <c r="F20" s="11"/>
      <c r="G20" s="11"/>
      <c r="H20" s="11"/>
      <c r="I20" s="24">
        <v>110</v>
      </c>
      <c r="J20" s="25">
        <v>42830</v>
      </c>
      <c r="K20" s="19">
        <v>0.26600000000000001</v>
      </c>
      <c r="L20" s="9">
        <v>0.73399999999999999</v>
      </c>
      <c r="M20" s="11"/>
      <c r="N20" s="11"/>
      <c r="O20" s="11"/>
      <c r="P20" s="11"/>
      <c r="Q20" s="11"/>
      <c r="R20" s="12">
        <v>150</v>
      </c>
    </row>
    <row r="21" spans="1:18" ht="16" customHeight="1" x14ac:dyDescent="0.15">
      <c r="A21" s="20">
        <v>42908</v>
      </c>
      <c r="B21" s="19">
        <v>0.05</v>
      </c>
      <c r="C21" s="11"/>
      <c r="D21" s="11"/>
      <c r="E21" s="19">
        <v>0.75</v>
      </c>
      <c r="F21" s="19">
        <v>0.2</v>
      </c>
      <c r="G21" s="11"/>
      <c r="H21" s="11"/>
      <c r="I21" s="24">
        <v>200</v>
      </c>
      <c r="J21" s="23">
        <v>42908</v>
      </c>
      <c r="K21" s="19">
        <v>0.4</v>
      </c>
      <c r="L21" s="11"/>
      <c r="M21" s="11"/>
      <c r="N21" s="11"/>
      <c r="O21" s="11"/>
      <c r="P21" s="11"/>
      <c r="Q21" s="19">
        <v>0.6</v>
      </c>
      <c r="R21" s="24">
        <v>50</v>
      </c>
    </row>
    <row r="22" spans="1:18" ht="16" customHeight="1" x14ac:dyDescent="0.15">
      <c r="A22" s="26">
        <v>42936</v>
      </c>
      <c r="B22" s="11"/>
      <c r="C22" s="11"/>
      <c r="D22" s="11"/>
      <c r="E22" s="19">
        <v>1</v>
      </c>
      <c r="F22" s="11"/>
      <c r="G22" s="11"/>
      <c r="H22" s="11"/>
      <c r="I22" s="24">
        <v>140</v>
      </c>
      <c r="J22" s="27">
        <v>42936</v>
      </c>
      <c r="K22" s="11"/>
      <c r="L22" s="11"/>
      <c r="M22" s="11"/>
      <c r="N22" s="19">
        <v>0.5</v>
      </c>
      <c r="O22" s="19">
        <v>0.25</v>
      </c>
      <c r="P22" s="19">
        <v>0.25</v>
      </c>
      <c r="Q22" s="11"/>
      <c r="R22" s="24">
        <v>80</v>
      </c>
    </row>
    <row r="23" spans="1:18" ht="16" customHeight="1" x14ac:dyDescent="0.15">
      <c r="A23" s="15">
        <v>42964</v>
      </c>
      <c r="B23" s="19">
        <v>5.8999999999999997E-2</v>
      </c>
      <c r="C23" s="11"/>
      <c r="D23" s="11"/>
      <c r="E23" s="19">
        <v>5.8999999999999997E-2</v>
      </c>
      <c r="F23" s="19">
        <v>5.8999999999999997E-2</v>
      </c>
      <c r="G23" s="19">
        <v>0.82299999999999995</v>
      </c>
      <c r="H23" s="11"/>
      <c r="I23" s="24">
        <v>170</v>
      </c>
      <c r="J23" s="15">
        <v>42964</v>
      </c>
      <c r="K23" s="11"/>
      <c r="L23" s="11"/>
      <c r="M23" s="11"/>
      <c r="N23" s="19">
        <v>6.7000000000000004E-2</v>
      </c>
      <c r="O23" s="19">
        <v>6.7000000000000004E-2</v>
      </c>
      <c r="P23" s="19">
        <v>0.86599999999999999</v>
      </c>
      <c r="Q23" s="11"/>
      <c r="R23" s="24">
        <v>150</v>
      </c>
    </row>
    <row r="24" spans="1:18" ht="13.5" customHeight="1" x14ac:dyDescent="0.15">
      <c r="A24" s="16"/>
      <c r="B24" s="17"/>
      <c r="C24" s="16"/>
      <c r="D24" s="16"/>
      <c r="E24" s="16"/>
      <c r="F24" s="16"/>
      <c r="G24" s="16"/>
      <c r="H24" s="16"/>
      <c r="I24" s="18"/>
      <c r="J24" s="16"/>
      <c r="K24" s="17"/>
      <c r="L24" s="17"/>
      <c r="M24" s="17"/>
      <c r="N24" s="17"/>
      <c r="O24" s="17"/>
      <c r="P24" s="17"/>
      <c r="Q24" s="17"/>
      <c r="R24" s="18"/>
    </row>
    <row r="25" spans="1:18" ht="16" customHeight="1" x14ac:dyDescent="0.15">
      <c r="A25" s="28">
        <v>42480</v>
      </c>
      <c r="B25" s="9">
        <v>0.6</v>
      </c>
      <c r="C25" s="19">
        <v>0.4</v>
      </c>
      <c r="D25" s="11"/>
      <c r="E25" s="11"/>
      <c r="F25" s="11"/>
      <c r="G25" s="11"/>
      <c r="H25" s="11"/>
      <c r="I25" s="24">
        <v>200</v>
      </c>
      <c r="J25" s="28">
        <v>42480</v>
      </c>
      <c r="K25" s="19">
        <v>0.4</v>
      </c>
      <c r="L25" s="9">
        <v>0.55000000000000004</v>
      </c>
      <c r="M25" s="11"/>
      <c r="N25" s="11"/>
      <c r="O25" s="11"/>
      <c r="P25" s="11"/>
      <c r="Q25" s="19">
        <v>0.05</v>
      </c>
      <c r="R25" s="12">
        <v>200</v>
      </c>
    </row>
    <row r="26" spans="1:18" ht="16" customHeight="1" x14ac:dyDescent="0.15">
      <c r="A26" s="29">
        <v>42406</v>
      </c>
      <c r="B26" s="9">
        <v>0.875</v>
      </c>
      <c r="C26" s="19">
        <v>0.125</v>
      </c>
      <c r="D26" s="11"/>
      <c r="E26" s="11"/>
      <c r="F26" s="11"/>
      <c r="G26" s="11"/>
      <c r="H26" s="11"/>
      <c r="I26" s="24">
        <v>80</v>
      </c>
      <c r="J26" s="30">
        <v>42406</v>
      </c>
      <c r="K26" s="19">
        <v>0.54500000000000004</v>
      </c>
      <c r="L26" s="11"/>
      <c r="M26" s="11"/>
      <c r="N26" s="11"/>
      <c r="O26" s="11"/>
      <c r="P26" s="19">
        <v>0.45500000000000002</v>
      </c>
      <c r="Q26" s="11"/>
      <c r="R26" s="24">
        <v>110</v>
      </c>
    </row>
    <row r="27" spans="1:18" ht="16" customHeight="1" x14ac:dyDescent="0.15">
      <c r="A27" s="15">
        <v>42590</v>
      </c>
      <c r="B27" s="11"/>
      <c r="C27" s="19">
        <v>0.53800000000000003</v>
      </c>
      <c r="D27" s="11"/>
      <c r="E27" s="19">
        <v>7.6999999999999999E-2</v>
      </c>
      <c r="F27" s="19">
        <v>7.6999999999999999E-2</v>
      </c>
      <c r="G27" s="19">
        <v>0.308</v>
      </c>
      <c r="H27" s="11"/>
      <c r="I27" s="24">
        <v>130</v>
      </c>
      <c r="J27" s="15">
        <v>42590</v>
      </c>
      <c r="K27" s="11"/>
      <c r="L27" s="19">
        <v>0.4</v>
      </c>
      <c r="M27" s="11"/>
      <c r="N27" s="19">
        <v>0.5</v>
      </c>
      <c r="O27" s="11"/>
      <c r="P27" s="19">
        <v>0.1</v>
      </c>
      <c r="Q27" s="11"/>
      <c r="R27" s="24">
        <v>100</v>
      </c>
    </row>
    <row r="28" spans="1:18" ht="15" customHeight="1" x14ac:dyDescent="0.15">
      <c r="A28" s="31"/>
      <c r="B28" s="32"/>
      <c r="C28" s="33"/>
      <c r="D28" s="33"/>
      <c r="E28" s="33"/>
      <c r="F28" s="33"/>
      <c r="G28" s="33"/>
      <c r="H28" s="33"/>
      <c r="I28" s="34"/>
      <c r="J28" s="31"/>
      <c r="K28" s="32"/>
      <c r="L28" s="32"/>
      <c r="M28" s="32"/>
      <c r="N28" s="32"/>
      <c r="O28" s="32"/>
      <c r="P28" s="32"/>
      <c r="Q28" s="32"/>
      <c r="R28" s="34"/>
    </row>
    <row r="29" spans="1:18" ht="16" customHeight="1" x14ac:dyDescent="0.15">
      <c r="A29" s="35">
        <v>42121</v>
      </c>
      <c r="B29" s="36">
        <v>0.95299999999999996</v>
      </c>
      <c r="C29" s="37">
        <v>3.5999999999999997E-2</v>
      </c>
      <c r="D29" s="11"/>
      <c r="E29" s="37">
        <v>2E-3</v>
      </c>
      <c r="F29" s="11"/>
      <c r="G29" s="11"/>
      <c r="H29" s="37">
        <v>8.9999999999999993E-3</v>
      </c>
      <c r="I29" s="38">
        <v>4400</v>
      </c>
      <c r="J29" s="35">
        <v>42121</v>
      </c>
      <c r="K29" s="36">
        <v>0.93</v>
      </c>
      <c r="L29" s="37">
        <v>6.2E-2</v>
      </c>
      <c r="M29" s="11"/>
      <c r="N29" s="37">
        <v>2E-3</v>
      </c>
      <c r="O29" s="11"/>
      <c r="P29" s="11"/>
      <c r="Q29" s="37">
        <v>6.0000000000000001E-3</v>
      </c>
      <c r="R29" s="39">
        <v>4510</v>
      </c>
    </row>
    <row r="30" spans="1:18" ht="16" customHeight="1" x14ac:dyDescent="0.15">
      <c r="A30" s="40">
        <v>42130</v>
      </c>
      <c r="B30" s="41">
        <v>0.183</v>
      </c>
      <c r="C30" s="41">
        <v>7.0999999999999994E-2</v>
      </c>
      <c r="D30" s="11"/>
      <c r="E30" s="42">
        <v>0.73199999999999998</v>
      </c>
      <c r="F30" s="11"/>
      <c r="G30" s="41">
        <v>1.4E-2</v>
      </c>
      <c r="H30" s="11"/>
      <c r="I30" s="38">
        <v>710</v>
      </c>
      <c r="J30" s="43">
        <v>42130</v>
      </c>
      <c r="K30" s="41">
        <v>0.245</v>
      </c>
      <c r="L30" s="41">
        <v>1.7999999999999999E-2</v>
      </c>
      <c r="M30" s="11"/>
      <c r="N30" s="42">
        <v>0.70199999999999996</v>
      </c>
      <c r="O30" s="11"/>
      <c r="P30" s="41">
        <v>3.5000000000000003E-2</v>
      </c>
      <c r="Q30" s="11"/>
      <c r="R30" s="38">
        <v>570</v>
      </c>
    </row>
    <row r="31" spans="1:18" ht="16" customHeight="1" x14ac:dyDescent="0.15">
      <c r="A31" s="27">
        <v>42216</v>
      </c>
      <c r="B31" s="42">
        <v>0.78100000000000003</v>
      </c>
      <c r="C31" s="41">
        <v>1.2999999999999999E-2</v>
      </c>
      <c r="D31" s="11"/>
      <c r="E31" s="11"/>
      <c r="F31" s="11"/>
      <c r="G31" s="37">
        <v>0.20599999999999999</v>
      </c>
      <c r="H31" s="11"/>
      <c r="I31" s="38">
        <v>1600</v>
      </c>
      <c r="J31" s="27">
        <v>42216</v>
      </c>
      <c r="K31" s="42">
        <v>0.91100000000000003</v>
      </c>
      <c r="L31" s="41">
        <v>8.9999999999999993E-3</v>
      </c>
      <c r="M31" s="11"/>
      <c r="N31" s="41">
        <v>5.0000000000000001E-3</v>
      </c>
      <c r="O31" s="11"/>
      <c r="P31" s="41">
        <v>7.4999999999999997E-2</v>
      </c>
      <c r="Q31" s="11"/>
      <c r="R31" s="39">
        <v>2150</v>
      </c>
    </row>
    <row r="32" spans="1:18" ht="13.5" customHeight="1" x14ac:dyDescent="0.15">
      <c r="A32" s="16"/>
      <c r="B32" s="17"/>
      <c r="C32" s="16"/>
      <c r="D32" s="16"/>
      <c r="E32" s="16"/>
      <c r="F32" s="16"/>
      <c r="G32" s="16"/>
      <c r="H32" s="16"/>
      <c r="I32" s="18"/>
      <c r="J32" s="16"/>
      <c r="K32" s="17"/>
      <c r="L32" s="17"/>
      <c r="M32" s="17"/>
      <c r="N32" s="17"/>
      <c r="O32" s="17"/>
      <c r="P32" s="17"/>
      <c r="Q32" s="17"/>
      <c r="R32" s="18"/>
    </row>
    <row r="33" spans="1:18" ht="16" customHeight="1" x14ac:dyDescent="0.15">
      <c r="A33" s="28">
        <v>41757</v>
      </c>
      <c r="B33" s="9">
        <v>0.33300000000000002</v>
      </c>
      <c r="C33" s="19">
        <v>3.3000000000000002E-2</v>
      </c>
      <c r="D33" s="11"/>
      <c r="E33" s="19">
        <v>0.26800000000000002</v>
      </c>
      <c r="F33" s="11"/>
      <c r="G33" s="19">
        <v>3.3000000000000002E-2</v>
      </c>
      <c r="H33" s="19">
        <v>0.33300000000000002</v>
      </c>
      <c r="I33" s="24">
        <v>300</v>
      </c>
      <c r="J33" s="28">
        <v>41757</v>
      </c>
      <c r="K33" s="9">
        <v>0.5</v>
      </c>
      <c r="L33" s="11"/>
      <c r="M33" s="11"/>
      <c r="N33" s="19">
        <v>0.308</v>
      </c>
      <c r="O33" s="11"/>
      <c r="P33" s="11"/>
      <c r="Q33" s="19">
        <v>0.192</v>
      </c>
      <c r="R33" s="12">
        <v>260</v>
      </c>
    </row>
    <row r="34" spans="1:18" ht="16" customHeight="1" x14ac:dyDescent="0.15">
      <c r="A34" s="29">
        <v>41796</v>
      </c>
      <c r="B34" s="19">
        <v>7.6999999999999999E-2</v>
      </c>
      <c r="C34" s="19">
        <v>0.69199999999999995</v>
      </c>
      <c r="D34" s="19">
        <v>0.154</v>
      </c>
      <c r="E34" s="19">
        <v>7.6999999999999999E-2</v>
      </c>
      <c r="F34" s="11"/>
      <c r="G34" s="11"/>
      <c r="H34" s="11"/>
      <c r="I34" s="24">
        <v>130</v>
      </c>
      <c r="J34" s="30">
        <v>41796</v>
      </c>
      <c r="K34" s="19">
        <v>0.16600000000000001</v>
      </c>
      <c r="L34" s="19">
        <v>0.77800000000000002</v>
      </c>
      <c r="M34" s="19">
        <v>5.6000000000000001E-2</v>
      </c>
      <c r="N34" s="11"/>
      <c r="O34" s="11"/>
      <c r="P34" s="11"/>
      <c r="Q34" s="11"/>
      <c r="R34" s="24">
        <v>180</v>
      </c>
    </row>
    <row r="35" spans="1:18" ht="16" customHeight="1" x14ac:dyDescent="0.15">
      <c r="A35" s="44">
        <v>41850</v>
      </c>
      <c r="B35" s="19">
        <v>7.6999999999999999E-2</v>
      </c>
      <c r="C35" s="11"/>
      <c r="D35" s="11"/>
      <c r="E35" s="19">
        <v>0.69199999999999995</v>
      </c>
      <c r="F35" s="11"/>
      <c r="G35" s="19">
        <v>0.23100000000000001</v>
      </c>
      <c r="H35" s="11"/>
      <c r="I35" s="24">
        <v>130</v>
      </c>
      <c r="J35" s="27">
        <v>41850</v>
      </c>
      <c r="K35" s="11"/>
      <c r="L35" s="19">
        <v>0.13600000000000001</v>
      </c>
      <c r="M35" s="11"/>
      <c r="N35" s="19">
        <v>0.13600000000000001</v>
      </c>
      <c r="O35" s="19">
        <v>9.0999999999999998E-2</v>
      </c>
      <c r="P35" s="19">
        <v>0.63600000000000001</v>
      </c>
      <c r="Q35" s="11"/>
      <c r="R35" s="24">
        <v>220</v>
      </c>
    </row>
    <row r="36" spans="1:18" ht="13.5" customHeight="1" x14ac:dyDescent="0.15">
      <c r="A36" s="16"/>
      <c r="B36" s="17"/>
      <c r="C36" s="16"/>
      <c r="D36" s="16"/>
      <c r="E36" s="16"/>
      <c r="F36" s="16"/>
      <c r="G36" s="16"/>
      <c r="H36" s="16"/>
      <c r="I36" s="18"/>
      <c r="J36" s="16"/>
      <c r="K36" s="17"/>
      <c r="L36" s="17"/>
      <c r="M36" s="17"/>
      <c r="N36" s="17"/>
      <c r="O36" s="17"/>
      <c r="P36" s="17"/>
      <c r="Q36" s="17"/>
      <c r="R36" s="18"/>
    </row>
    <row r="37" spans="1:18" ht="16" customHeight="1" x14ac:dyDescent="0.15">
      <c r="A37" s="8">
        <v>41393</v>
      </c>
      <c r="B37" s="45">
        <v>0.49</v>
      </c>
      <c r="C37" s="46">
        <v>0.08</v>
      </c>
      <c r="D37" s="11"/>
      <c r="E37" s="46">
        <v>0.38</v>
      </c>
      <c r="F37" s="11"/>
      <c r="G37" s="11"/>
      <c r="H37" s="46">
        <v>0.05</v>
      </c>
      <c r="I37" s="24">
        <v>600</v>
      </c>
      <c r="J37" s="8">
        <v>41393</v>
      </c>
      <c r="K37" s="45">
        <v>0.56000000000000005</v>
      </c>
      <c r="L37" s="11"/>
      <c r="M37" s="11"/>
      <c r="N37" s="45">
        <v>0.38</v>
      </c>
      <c r="O37" s="11"/>
      <c r="P37" s="46">
        <v>0.02</v>
      </c>
      <c r="Q37" s="46">
        <v>0.04</v>
      </c>
      <c r="R37" s="12">
        <v>470</v>
      </c>
    </row>
    <row r="38" spans="1:18" ht="16" customHeight="1" x14ac:dyDescent="0.15">
      <c r="A38" s="20">
        <v>41453</v>
      </c>
      <c r="B38" s="46">
        <v>0.37</v>
      </c>
      <c r="C38" s="46">
        <v>0.12</v>
      </c>
      <c r="D38" s="46">
        <v>0.01</v>
      </c>
      <c r="E38" s="46">
        <v>0.42</v>
      </c>
      <c r="F38" s="46">
        <v>0.08</v>
      </c>
      <c r="G38" s="11"/>
      <c r="H38" s="11"/>
      <c r="I38" s="24">
        <v>890</v>
      </c>
      <c r="J38" s="23">
        <v>41453</v>
      </c>
      <c r="K38" s="46">
        <v>0.47</v>
      </c>
      <c r="L38" s="46">
        <v>0.06</v>
      </c>
      <c r="M38" s="11"/>
      <c r="N38" s="46">
        <v>0.42</v>
      </c>
      <c r="O38" s="46">
        <v>0.05</v>
      </c>
      <c r="P38" s="11"/>
      <c r="Q38" s="11"/>
      <c r="R38" s="24">
        <v>810</v>
      </c>
    </row>
    <row r="39" spans="1:18" ht="20.75" customHeight="1" x14ac:dyDescent="0.15">
      <c r="A39" s="47"/>
      <c r="B39" s="47"/>
      <c r="C39" s="47"/>
      <c r="D39" s="47"/>
      <c r="E39" s="47"/>
      <c r="F39" s="47"/>
      <c r="G39" s="47"/>
      <c r="H39" s="47"/>
      <c r="I39" s="48"/>
      <c r="J39" s="22">
        <v>41402</v>
      </c>
      <c r="K39" s="46">
        <v>0.08</v>
      </c>
      <c r="L39" s="11"/>
      <c r="M39" s="11"/>
      <c r="N39" s="46">
        <v>0.67</v>
      </c>
      <c r="O39" s="11"/>
      <c r="P39" s="46">
        <v>0.25</v>
      </c>
      <c r="Q39" s="11"/>
      <c r="R39" s="24">
        <v>120</v>
      </c>
    </row>
    <row r="40" spans="1:18" ht="16" customHeight="1" x14ac:dyDescent="0.15">
      <c r="A40" s="15">
        <v>41500</v>
      </c>
      <c r="B40" s="46">
        <v>0.03</v>
      </c>
      <c r="C40" s="11"/>
      <c r="D40" s="11"/>
      <c r="E40" s="46">
        <v>0.06</v>
      </c>
      <c r="F40" s="45">
        <v>0.91</v>
      </c>
      <c r="G40" s="11"/>
      <c r="H40" s="11"/>
      <c r="I40" s="24">
        <v>240</v>
      </c>
      <c r="J40" s="15">
        <v>41500</v>
      </c>
      <c r="K40" s="11"/>
      <c r="L40" s="46">
        <v>0.25</v>
      </c>
      <c r="M40" s="11"/>
      <c r="N40" s="46">
        <v>0.57999999999999996</v>
      </c>
      <c r="O40" s="11"/>
      <c r="P40" s="46">
        <v>0.17</v>
      </c>
      <c r="Q40" s="11"/>
      <c r="R40" s="24">
        <v>120</v>
      </c>
    </row>
    <row r="41" spans="1:18" ht="16" customHeight="1" x14ac:dyDescent="0.15">
      <c r="A41" s="49"/>
      <c r="B41" s="46"/>
      <c r="C41" s="11"/>
      <c r="D41" s="11"/>
      <c r="E41" s="46"/>
      <c r="F41" s="46"/>
      <c r="G41" s="11"/>
      <c r="H41" s="11"/>
      <c r="I41" s="24"/>
      <c r="J41" s="49"/>
      <c r="K41" s="11"/>
      <c r="L41" s="46"/>
      <c r="M41" s="11"/>
      <c r="N41" s="46"/>
      <c r="O41" s="11"/>
      <c r="P41" s="46"/>
      <c r="Q41" s="11"/>
      <c r="R41" s="24"/>
    </row>
    <row r="42" spans="1:18" ht="13.5" customHeight="1" x14ac:dyDescent="0.15">
      <c r="A42" s="28">
        <v>41019</v>
      </c>
      <c r="B42" s="45">
        <v>0.68</v>
      </c>
      <c r="C42" s="46">
        <v>0.14000000000000001</v>
      </c>
      <c r="D42" s="46"/>
      <c r="E42" s="46">
        <v>0.16</v>
      </c>
      <c r="F42" s="46"/>
      <c r="G42" s="46">
        <v>0.02</v>
      </c>
      <c r="H42" s="46"/>
      <c r="I42" s="24">
        <v>430</v>
      </c>
      <c r="J42" s="28">
        <v>41019</v>
      </c>
      <c r="K42" s="46">
        <v>0.48</v>
      </c>
      <c r="L42" s="46">
        <v>0.32</v>
      </c>
      <c r="M42" s="46"/>
      <c r="N42" s="46">
        <v>0.12</v>
      </c>
      <c r="O42" s="46"/>
      <c r="P42" s="46">
        <v>0.08</v>
      </c>
      <c r="Q42" s="46"/>
      <c r="R42" s="24">
        <v>250</v>
      </c>
    </row>
    <row r="43" spans="1:18" ht="13.5" customHeight="1" x14ac:dyDescent="0.15">
      <c r="A43" s="29">
        <v>41087</v>
      </c>
      <c r="B43" s="46">
        <v>7.0000000000000007E-2</v>
      </c>
      <c r="C43" s="46">
        <v>0.01</v>
      </c>
      <c r="D43" s="46">
        <v>0.04</v>
      </c>
      <c r="E43" s="46">
        <v>0.76</v>
      </c>
      <c r="F43" s="46">
        <v>0.12</v>
      </c>
      <c r="G43" s="46"/>
      <c r="H43" s="46"/>
      <c r="I43" s="24">
        <v>3220</v>
      </c>
      <c r="J43" s="29">
        <v>41087</v>
      </c>
      <c r="K43" s="46">
        <v>0.06</v>
      </c>
      <c r="L43" s="46"/>
      <c r="M43" s="46">
        <v>0.14000000000000001</v>
      </c>
      <c r="N43" s="45">
        <v>0.63</v>
      </c>
      <c r="O43" s="46">
        <v>0.17</v>
      </c>
      <c r="P43" s="46"/>
      <c r="Q43" s="46"/>
      <c r="R43" s="24">
        <v>2790</v>
      </c>
    </row>
    <row r="44" spans="1:18" ht="13.5" customHeight="1" x14ac:dyDescent="0.15">
      <c r="A44" s="15">
        <v>41144</v>
      </c>
      <c r="B44" s="46">
        <v>0.16</v>
      </c>
      <c r="C44" s="46"/>
      <c r="D44" s="46"/>
      <c r="E44" s="46">
        <v>0.82</v>
      </c>
      <c r="F44" s="46">
        <v>0.01</v>
      </c>
      <c r="G44" s="46">
        <v>0.01</v>
      </c>
      <c r="H44" s="46"/>
      <c r="I44" s="24">
        <v>1770</v>
      </c>
      <c r="J44" s="15">
        <v>41144</v>
      </c>
      <c r="K44" s="46">
        <v>0.05</v>
      </c>
      <c r="L44" s="46"/>
      <c r="M44" s="46"/>
      <c r="N44" s="45">
        <v>0.94</v>
      </c>
      <c r="O44" s="46"/>
      <c r="P44" s="46"/>
      <c r="Q44" s="46"/>
      <c r="R44" s="24">
        <v>1230</v>
      </c>
    </row>
    <row r="45" spans="1:18" ht="13.5" customHeight="1" x14ac:dyDescent="0.15">
      <c r="A45" s="50"/>
      <c r="B45" s="51"/>
      <c r="C45" s="51"/>
      <c r="D45" s="51"/>
      <c r="E45" s="51"/>
      <c r="F45" s="51"/>
      <c r="G45" s="51"/>
      <c r="H45" s="51"/>
      <c r="I45" s="52"/>
      <c r="J45" s="50"/>
      <c r="K45" s="51"/>
      <c r="L45" s="51"/>
      <c r="M45" s="51"/>
      <c r="N45" s="51"/>
      <c r="O45" s="51"/>
      <c r="P45" s="51"/>
      <c r="Q45" s="51"/>
      <c r="R45" s="52"/>
    </row>
    <row r="46" spans="1:18" ht="13.5" customHeight="1" x14ac:dyDescent="0.15">
      <c r="A46" s="28">
        <v>40311</v>
      </c>
      <c r="B46" s="53">
        <f>710/1040</f>
        <v>0.68269230769230771</v>
      </c>
      <c r="C46" s="51">
        <v>7.0000000000000007E-2</v>
      </c>
      <c r="D46" s="51"/>
      <c r="E46" s="51">
        <f>220/1440</f>
        <v>0.15277777777777779</v>
      </c>
      <c r="F46" s="51">
        <f>10/1040</f>
        <v>9.6153846153846159E-3</v>
      </c>
      <c r="G46" s="51">
        <f>30/1040</f>
        <v>2.8846153846153848E-2</v>
      </c>
      <c r="H46" s="51"/>
      <c r="I46" s="52">
        <v>1040</v>
      </c>
      <c r="J46" s="28">
        <v>40311</v>
      </c>
      <c r="K46" s="51">
        <f>1100/1550</f>
        <v>0.70967741935483875</v>
      </c>
      <c r="L46" s="51">
        <f>70/1550</f>
        <v>4.5161290322580643E-2</v>
      </c>
      <c r="M46" s="51"/>
      <c r="N46" s="51">
        <f>370/1550</f>
        <v>0.23870967741935484</v>
      </c>
      <c r="O46" s="51"/>
      <c r="P46" s="51"/>
      <c r="Q46" s="51"/>
      <c r="R46" s="52">
        <v>1550</v>
      </c>
    </row>
    <row r="47" spans="1:18" ht="13.5" customHeight="1" x14ac:dyDescent="0.15">
      <c r="A47" s="44">
        <v>40375</v>
      </c>
      <c r="B47" s="51"/>
      <c r="C47" s="51">
        <v>0.05</v>
      </c>
      <c r="D47" s="51"/>
      <c r="E47" s="51">
        <v>0.05</v>
      </c>
      <c r="F47" s="51"/>
      <c r="G47" s="51">
        <v>0.35</v>
      </c>
      <c r="H47" s="51">
        <v>0.55000000000000004</v>
      </c>
      <c r="I47" s="52">
        <v>200</v>
      </c>
      <c r="J47" s="44">
        <v>40375</v>
      </c>
      <c r="K47" s="51"/>
      <c r="L47" s="51"/>
      <c r="M47" s="51"/>
      <c r="N47" s="51"/>
      <c r="O47" s="51"/>
      <c r="P47" s="51">
        <f>70/160</f>
        <v>0.4375</v>
      </c>
      <c r="Q47" s="51">
        <f>90/160</f>
        <v>0.5625</v>
      </c>
      <c r="R47" s="52">
        <v>160</v>
      </c>
    </row>
    <row r="48" spans="1:18" ht="13.5" customHeight="1" x14ac:dyDescent="0.15">
      <c r="A48" s="15">
        <v>40431</v>
      </c>
      <c r="B48" s="51">
        <f>40/230</f>
        <v>0.17391304347826086</v>
      </c>
      <c r="C48" s="51"/>
      <c r="D48" s="51"/>
      <c r="E48" s="53">
        <f>130/230</f>
        <v>0.56521739130434778</v>
      </c>
      <c r="F48" s="51">
        <f>10/230</f>
        <v>4.3478260869565216E-2</v>
      </c>
      <c r="G48" s="51">
        <f>30/230</f>
        <v>0.13043478260869565</v>
      </c>
      <c r="H48" s="51">
        <f>20/230</f>
        <v>8.6956521739130432E-2</v>
      </c>
      <c r="I48" s="52">
        <v>230</v>
      </c>
      <c r="J48" s="15">
        <v>40431</v>
      </c>
      <c r="K48" s="51">
        <f t="shared" ref="K48:L48" si="0">30/650</f>
        <v>4.6153846153846156E-2</v>
      </c>
      <c r="L48" s="51">
        <f t="shared" si="0"/>
        <v>4.6153846153846156E-2</v>
      </c>
      <c r="M48" s="51"/>
      <c r="N48" s="51">
        <f>380/650</f>
        <v>0.58461538461538465</v>
      </c>
      <c r="O48" s="51">
        <f>60/650</f>
        <v>9.2307692307692313E-2</v>
      </c>
      <c r="P48" s="51">
        <f>140/650</f>
        <v>0.2153846153846154</v>
      </c>
      <c r="Q48" s="51">
        <f>10/650</f>
        <v>1.5384615384615385E-2</v>
      </c>
      <c r="R48" s="52">
        <v>650</v>
      </c>
    </row>
  </sheetData>
  <mergeCells count="3">
    <mergeCell ref="A1:R1"/>
    <mergeCell ref="B2:I2"/>
    <mergeCell ref="K2:R2"/>
  </mergeCells>
  <pageMargins left="0.5" right="0.5" top="0.5" bottom="0.5" header="0.25" footer="0.25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Phytoplankton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2022-01-06T22:33:13Z</dcterms:modified>
</cp:coreProperties>
</file>